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10785" activeTab="0"/>
  </bookViews>
  <sheets>
    <sheet name="トルク計算" sheetId="1" r:id="rId1"/>
  </sheets>
  <definedNames/>
  <calcPr fullCalcOnLoad="1"/>
</workbook>
</file>

<file path=xl/sharedStrings.xml><?xml version="1.0" encoding="utf-8"?>
<sst xmlns="http://schemas.openxmlformats.org/spreadsheetml/2006/main" count="104" uniqueCount="83">
  <si>
    <t>入力データ</t>
  </si>
  <si>
    <t>タップの外径</t>
  </si>
  <si>
    <t xml:space="preserve">下穴径 </t>
  </si>
  <si>
    <t>トルク(N・m)＝</t>
  </si>
  <si>
    <t>表１  被削材別比切削抵抗</t>
  </si>
  <si>
    <t>被削材</t>
  </si>
  <si>
    <t>硬さ</t>
  </si>
  <si>
    <t xml:space="preserve">比切削抵抗 </t>
  </si>
  <si>
    <t>定数</t>
  </si>
  <si>
    <t>SS400</t>
  </si>
  <si>
    <t>鋼</t>
  </si>
  <si>
    <t>鋳鉄,アルミ合金</t>
  </si>
  <si>
    <t>黄銅</t>
  </si>
  <si>
    <t>S15C</t>
  </si>
  <si>
    <t>タップの種類</t>
  </si>
  <si>
    <t>並目</t>
  </si>
  <si>
    <t>細目</t>
  </si>
  <si>
    <t>S45C</t>
  </si>
  <si>
    <t>ポイントタップ</t>
  </si>
  <si>
    <t>スパイラルタップ</t>
  </si>
  <si>
    <t>　〃</t>
  </si>
  <si>
    <t>ハンドタップ（先）</t>
  </si>
  <si>
    <t>ハンドタップ（中）</t>
  </si>
  <si>
    <t>ハンドタップ（上）</t>
  </si>
  <si>
    <t>FC250</t>
  </si>
  <si>
    <t>タップの基準有効径</t>
  </si>
  <si>
    <t>ねじのピッチ</t>
  </si>
  <si>
    <t>被削材係数</t>
  </si>
  <si>
    <t>表3</t>
  </si>
  <si>
    <t>アルミニウム</t>
  </si>
  <si>
    <t>3～4</t>
  </si>
  <si>
    <t>6～8</t>
  </si>
  <si>
    <t>←表１より</t>
  </si>
  <si>
    <t>転造タップ（M, Uねじ）</t>
  </si>
  <si>
    <t>切削タップ（M, Uねじ）</t>
  </si>
  <si>
    <t>←表２より</t>
  </si>
  <si>
    <t>アルミダイキャスト</t>
  </si>
  <si>
    <r>
      <t>回転速度（min</t>
    </r>
    <r>
      <rPr>
        <vertAlign val="superscript"/>
        <sz val="11"/>
        <rFont val="ＭＳ Ｐゴシック"/>
        <family val="3"/>
      </rPr>
      <t>-1</t>
    </r>
    <r>
      <rPr>
        <sz val="11"/>
        <rFont val="ＭＳ Ｐゴシック"/>
        <family val="3"/>
      </rPr>
      <t>)</t>
    </r>
  </si>
  <si>
    <r>
      <t>Tｃ=tanΘ／24000・Kc・K（DーDo)</t>
    </r>
    <r>
      <rPr>
        <b/>
        <vertAlign val="superscript"/>
        <sz val="11"/>
        <rFont val="ＭＳ Ｐゴシック"/>
        <family val="3"/>
      </rPr>
      <t>2・</t>
    </r>
    <r>
      <rPr>
        <b/>
        <sz val="11"/>
        <rFont val="ＭＳ Ｐゴシック"/>
        <family val="3"/>
      </rPr>
      <t>（D＋2Do)</t>
    </r>
  </si>
  <si>
    <t>←表３より</t>
  </si>
  <si>
    <t>表２　タップ形状別補正定数</t>
  </si>
  <si>
    <t>S35C</t>
  </si>
  <si>
    <t>※実際には、種々の損失やタップ使用によるトルク増加を</t>
  </si>
  <si>
    <t>　考慮すると計算値の４倍程度の動力が必要です。</t>
  </si>
  <si>
    <t>S55C</t>
  </si>
  <si>
    <t>SCM440</t>
  </si>
  <si>
    <t>SUS304</t>
  </si>
  <si>
    <t>AC4B</t>
  </si>
  <si>
    <t>175HB</t>
  </si>
  <si>
    <t>133HB</t>
  </si>
  <si>
    <r>
      <t>1</t>
    </r>
    <r>
      <rPr>
        <sz val="11"/>
        <rFont val="ＭＳ Ｐゴシック"/>
        <family val="3"/>
      </rPr>
      <t>41HB</t>
    </r>
  </si>
  <si>
    <r>
      <t>1</t>
    </r>
    <r>
      <rPr>
        <sz val="11"/>
        <rFont val="ＭＳ Ｐゴシック"/>
        <family val="3"/>
      </rPr>
      <t>62HB</t>
    </r>
  </si>
  <si>
    <r>
      <t>1</t>
    </r>
    <r>
      <rPr>
        <sz val="11"/>
        <rFont val="ＭＳ Ｐゴシック"/>
        <family val="3"/>
      </rPr>
      <t>88HB</t>
    </r>
  </si>
  <si>
    <r>
      <t>1</t>
    </r>
    <r>
      <rPr>
        <sz val="11"/>
        <rFont val="ＭＳ Ｐゴシック"/>
        <family val="3"/>
      </rPr>
      <t>93HB</t>
    </r>
  </si>
  <si>
    <r>
      <t>3</t>
    </r>
    <r>
      <rPr>
        <sz val="11"/>
        <rFont val="ＭＳ Ｐゴシック"/>
        <family val="3"/>
      </rPr>
      <t>0HRC</t>
    </r>
  </si>
  <si>
    <r>
      <t>4</t>
    </r>
    <r>
      <rPr>
        <sz val="11"/>
        <rFont val="ＭＳ Ｐゴシック"/>
        <family val="3"/>
      </rPr>
      <t>0HRC</t>
    </r>
  </si>
  <si>
    <r>
      <t>2</t>
    </r>
    <r>
      <rPr>
        <sz val="11"/>
        <rFont val="ＭＳ Ｐゴシック"/>
        <family val="3"/>
      </rPr>
      <t>09HB</t>
    </r>
  </si>
  <si>
    <t>-</t>
  </si>
  <si>
    <r>
      <t>所要動力(</t>
    </r>
    <r>
      <rPr>
        <sz val="11"/>
        <rFont val="ＭＳ Ｐゴシック"/>
        <family val="3"/>
      </rPr>
      <t>kW</t>
    </r>
    <r>
      <rPr>
        <sz val="11"/>
        <rFont val="ＭＳ Ｐゴシック"/>
        <family val="3"/>
      </rPr>
      <t>)＝</t>
    </r>
  </si>
  <si>
    <r>
      <t>所要動力(</t>
    </r>
    <r>
      <rPr>
        <sz val="11"/>
        <rFont val="ＭＳ Ｐゴシック"/>
        <family val="3"/>
      </rPr>
      <t>kW</t>
    </r>
    <r>
      <rPr>
        <sz val="11"/>
        <rFont val="ＭＳ Ｐゴシック"/>
        <family val="3"/>
      </rPr>
      <t>)＝</t>
    </r>
  </si>
  <si>
    <t>Pc=0.000104・ｎ・Tｃ</t>
  </si>
  <si>
    <t>←自動計算</t>
  </si>
  <si>
    <t>入力必要</t>
  </si>
  <si>
    <r>
      <t>T</t>
    </r>
    <r>
      <rPr>
        <sz val="11"/>
        <rFont val="ＭＳ Ｐゴシック"/>
        <family val="3"/>
      </rPr>
      <t>c:切削トルク(N・m）</t>
    </r>
  </si>
  <si>
    <t>比切削抵抗</t>
  </si>
  <si>
    <r>
      <t>k</t>
    </r>
    <r>
      <rPr>
        <sz val="11"/>
        <rFont val="ＭＳ Ｐゴシック"/>
        <family val="3"/>
      </rPr>
      <t>c:被切削抵抗</t>
    </r>
    <r>
      <rPr>
        <sz val="11"/>
        <rFont val="ＭＳ Ｐゴシック"/>
        <family val="3"/>
      </rPr>
      <t>(N/mm2)</t>
    </r>
  </si>
  <si>
    <t>タップ形状定数</t>
  </si>
  <si>
    <t>Θ:ねじ山の半角（°）</t>
  </si>
  <si>
    <r>
      <t>D</t>
    </r>
    <r>
      <rPr>
        <sz val="11"/>
        <rFont val="ＭＳ Ｐゴシック"/>
        <family val="3"/>
      </rPr>
      <t>o:下穴径（</t>
    </r>
    <r>
      <rPr>
        <sz val="11"/>
        <rFont val="ＭＳ Ｐゴシック"/>
        <family val="3"/>
      </rPr>
      <t>mm）</t>
    </r>
  </si>
  <si>
    <r>
      <t>D</t>
    </r>
    <r>
      <rPr>
        <sz val="11"/>
        <rFont val="ＭＳ Ｐゴシック"/>
        <family val="3"/>
      </rPr>
      <t>:タップ外径（</t>
    </r>
    <r>
      <rPr>
        <sz val="11"/>
        <rFont val="ＭＳ Ｐゴシック"/>
        <family val="3"/>
      </rPr>
      <t>mm）</t>
    </r>
  </si>
  <si>
    <r>
      <t>K</t>
    </r>
    <r>
      <rPr>
        <sz val="11"/>
        <rFont val="ＭＳ Ｐゴシック"/>
        <family val="3"/>
      </rPr>
      <t>:タップ形状及び切りくずによる補正定数</t>
    </r>
  </si>
  <si>
    <t>ねじ山の半角</t>
  </si>
  <si>
    <t>Pc:動力（kＷ）</t>
  </si>
  <si>
    <t>回転速度</t>
  </si>
  <si>
    <r>
      <t>ｎ:回転速度（</t>
    </r>
    <r>
      <rPr>
        <sz val="11"/>
        <rFont val="ＭＳ Ｐゴシック"/>
        <family val="3"/>
      </rPr>
      <t>min</t>
    </r>
    <r>
      <rPr>
        <vertAlign val="superscript"/>
        <sz val="11"/>
        <rFont val="ＭＳ Ｐゴシック"/>
        <family val="3"/>
      </rPr>
      <t>-1</t>
    </r>
    <r>
      <rPr>
        <sz val="11"/>
        <rFont val="ＭＳ Ｐゴシック"/>
        <family val="3"/>
      </rPr>
      <t>)</t>
    </r>
  </si>
  <si>
    <t>Pｃ=0.000104・n・T</t>
  </si>
  <si>
    <r>
      <t>T</t>
    </r>
    <r>
      <rPr>
        <sz val="11"/>
        <rFont val="ＭＳ Ｐゴシック"/>
        <family val="3"/>
      </rPr>
      <t>:塑性変形トルク(N・m）</t>
    </r>
  </si>
  <si>
    <r>
      <t>k</t>
    </r>
    <r>
      <rPr>
        <sz val="11"/>
        <rFont val="ＭＳ Ｐゴシック"/>
        <family val="3"/>
      </rPr>
      <t>c:被削材係数</t>
    </r>
  </si>
  <si>
    <r>
      <t>D</t>
    </r>
    <r>
      <rPr>
        <vertAlign val="subscript"/>
        <sz val="11"/>
        <rFont val="ＭＳ Ｐゴシック"/>
        <family val="3"/>
      </rPr>
      <t>2</t>
    </r>
    <r>
      <rPr>
        <sz val="11"/>
        <rFont val="ＭＳ Ｐゴシック"/>
        <family val="3"/>
      </rPr>
      <t>:タップの基準有効径（</t>
    </r>
    <r>
      <rPr>
        <sz val="11"/>
        <rFont val="ＭＳ Ｐゴシック"/>
        <family val="3"/>
      </rPr>
      <t>mm）</t>
    </r>
  </si>
  <si>
    <r>
      <t>P</t>
    </r>
    <r>
      <rPr>
        <sz val="11"/>
        <rFont val="ＭＳ Ｐゴシック"/>
        <family val="3"/>
      </rPr>
      <t>:ねじのピッチ（</t>
    </r>
    <r>
      <rPr>
        <sz val="11"/>
        <rFont val="ＭＳ Ｐゴシック"/>
        <family val="3"/>
      </rPr>
      <t>mm）</t>
    </r>
  </si>
  <si>
    <r>
      <t>SK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5</t>
    </r>
  </si>
  <si>
    <r>
      <t>C</t>
    </r>
    <r>
      <rPr>
        <sz val="11"/>
        <rFont val="ＭＳ Ｐゴシック"/>
        <family val="3"/>
      </rPr>
      <t>2801</t>
    </r>
  </si>
  <si>
    <r>
      <t>T=0.098・kc・D</t>
    </r>
    <r>
      <rPr>
        <b/>
        <vertAlign val="subscript"/>
        <sz val="11"/>
        <rFont val="ＭＳ Ｐゴシック"/>
        <family val="3"/>
      </rPr>
      <t>2</t>
    </r>
    <r>
      <rPr>
        <b/>
        <sz val="11"/>
        <rFont val="ＭＳ Ｐゴシック"/>
        <family val="3"/>
      </rPr>
      <t>・P</t>
    </r>
    <r>
      <rPr>
        <b/>
        <vertAlign val="superscript"/>
        <sz val="11"/>
        <rFont val="ＭＳ Ｐゴシック"/>
        <family val="3"/>
      </rPr>
      <t>2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</si>
</sst>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#,##0.000"/>
    <numFmt numFmtId="178" formatCode="0.00_ 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14"/>
      <name val="ＭＳ Ｐゴシック"/>
      <family val="3"/>
    </font>
    <font>
      <b/>
      <sz val="11"/>
      <name val="ＭＳ Ｐゴシック"/>
      <family val="3"/>
    </font>
    <font>
      <vertAlign val="superscript"/>
      <sz val="11"/>
      <name val="ＭＳ Ｐゴシック"/>
      <family val="3"/>
    </font>
    <font>
      <b/>
      <sz val="11"/>
      <color indexed="56"/>
      <name val="ＭＳ Ｐゴシック"/>
      <family val="3"/>
    </font>
    <font>
      <b/>
      <vertAlign val="superscript"/>
      <sz val="11"/>
      <name val="ＭＳ Ｐゴシック"/>
      <family val="3"/>
    </font>
    <font>
      <b/>
      <sz val="11"/>
      <color indexed="39"/>
      <name val="ＭＳ Ｐゴシック"/>
      <family val="3"/>
    </font>
    <font>
      <b/>
      <sz val="11"/>
      <color indexed="12"/>
      <name val="ＭＳ Ｐゴシック"/>
      <family val="3"/>
    </font>
    <font>
      <b/>
      <sz val="12"/>
      <color indexed="14"/>
      <name val="ＭＳ Ｐゴシック"/>
      <family val="3"/>
    </font>
    <font>
      <b/>
      <vertAlign val="subscript"/>
      <sz val="11"/>
      <name val="ＭＳ Ｐゴシック"/>
      <family val="3"/>
    </font>
    <font>
      <vertAlign val="subscript"/>
      <sz val="11"/>
      <name val="ＭＳ Ｐゴシック"/>
      <family val="3"/>
    </font>
    <font>
      <b/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double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 style="double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64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0" xfId="0" applyFont="1" applyFill="1" applyBorder="1" applyAlignment="1">
      <alignment horizontal="centerContinuous"/>
    </xf>
    <xf numFmtId="0" fontId="0" fillId="0" borderId="0" xfId="0" applyFont="1" applyAlignment="1">
      <alignment vertical="center"/>
    </xf>
    <xf numFmtId="0" fontId="0" fillId="0" borderId="12" xfId="0" applyFont="1" applyBorder="1" applyAlignment="1">
      <alignment vertical="center"/>
    </xf>
    <xf numFmtId="0" fontId="0" fillId="33" borderId="12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Continuous"/>
    </xf>
    <xf numFmtId="0" fontId="0" fillId="0" borderId="15" xfId="0" applyFont="1" applyBorder="1" applyAlignment="1">
      <alignment horizontal="centerContinuous"/>
    </xf>
    <xf numFmtId="0" fontId="0" fillId="0" borderId="12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12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2" xfId="0" applyFont="1" applyBorder="1" applyAlignment="1">
      <alignment vertical="center"/>
    </xf>
    <xf numFmtId="0" fontId="1" fillId="33" borderId="12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7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0" fillId="0" borderId="0" xfId="0" applyFont="1" applyFill="1" applyAlignment="1">
      <alignment vertical="center"/>
    </xf>
    <xf numFmtId="0" fontId="0" fillId="0" borderId="24" xfId="0" applyFont="1" applyBorder="1" applyAlignment="1">
      <alignment horizontal="right"/>
    </xf>
    <xf numFmtId="0" fontId="0" fillId="0" borderId="25" xfId="0" applyFont="1" applyBorder="1" applyAlignment="1">
      <alignment horizontal="right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10" fillId="0" borderId="0" xfId="0" applyFont="1" applyAlignment="1">
      <alignment vertical="center"/>
    </xf>
    <xf numFmtId="0" fontId="0" fillId="0" borderId="19" xfId="0" applyFont="1" applyBorder="1" applyAlignment="1">
      <alignment horizontal="center"/>
    </xf>
    <xf numFmtId="178" fontId="8" fillId="0" borderId="12" xfId="0" applyNumberFormat="1" applyFont="1" applyBorder="1" applyAlignment="1">
      <alignment vertical="center"/>
    </xf>
    <xf numFmtId="0" fontId="0" fillId="33" borderId="12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" fillId="0" borderId="0" xfId="0" applyFont="1" applyFill="1" applyBorder="1" applyAlignment="1">
      <alignment vertical="center"/>
    </xf>
    <xf numFmtId="176" fontId="13" fillId="0" borderId="12" xfId="0" applyNumberFormat="1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2" fontId="6" fillId="34" borderId="27" xfId="0" applyNumberFormat="1" applyFont="1" applyFill="1" applyBorder="1" applyAlignment="1">
      <alignment horizontal="center" vertical="center"/>
    </xf>
    <xf numFmtId="2" fontId="6" fillId="34" borderId="28" xfId="0" applyNumberFormat="1" applyFont="1" applyFill="1" applyBorder="1" applyAlignment="1">
      <alignment horizontal="center" vertical="center"/>
    </xf>
    <xf numFmtId="177" fontId="6" fillId="34" borderId="29" xfId="0" applyNumberFormat="1" applyFont="1" applyFill="1" applyBorder="1" applyAlignment="1">
      <alignment horizontal="center" vertical="center"/>
    </xf>
    <xf numFmtId="177" fontId="6" fillId="34" borderId="30" xfId="0" applyNumberFormat="1" applyFont="1" applyFill="1" applyBorder="1" applyAlignment="1">
      <alignment horizontal="center" vertical="center"/>
    </xf>
    <xf numFmtId="176" fontId="6" fillId="34" borderId="27" xfId="0" applyNumberFormat="1" applyFont="1" applyFill="1" applyBorder="1" applyAlignment="1">
      <alignment horizontal="center" vertical="center"/>
    </xf>
    <xf numFmtId="176" fontId="6" fillId="34" borderId="28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3</xdr:row>
      <xdr:rowOff>0</xdr:rowOff>
    </xdr:from>
    <xdr:to>
      <xdr:col>3</xdr:col>
      <xdr:colOff>390525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2924175" y="485775"/>
          <a:ext cx="361950" cy="0"/>
        </a:xfrm>
        <a:prstGeom prst="line">
          <a:avLst/>
        </a:prstGeom>
        <a:noFill/>
        <a:ln w="24765" cmpd="sng">
          <a:solidFill>
            <a:srgbClr val="FF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31</xdr:row>
      <xdr:rowOff>0</xdr:rowOff>
    </xdr:from>
    <xdr:to>
      <xdr:col>3</xdr:col>
      <xdr:colOff>371475</xdr:colOff>
      <xdr:row>31</xdr:row>
      <xdr:rowOff>0</xdr:rowOff>
    </xdr:to>
    <xdr:sp>
      <xdr:nvSpPr>
        <xdr:cNvPr id="2" name="Line 2"/>
        <xdr:cNvSpPr>
          <a:spLocks/>
        </xdr:cNvSpPr>
      </xdr:nvSpPr>
      <xdr:spPr>
        <a:xfrm>
          <a:off x="2952750" y="5153025"/>
          <a:ext cx="314325" cy="0"/>
        </a:xfrm>
        <a:prstGeom prst="line">
          <a:avLst/>
        </a:prstGeom>
        <a:noFill/>
        <a:ln w="24765" cmpd="sng">
          <a:solidFill>
            <a:srgbClr val="FF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26</xdr:row>
      <xdr:rowOff>142875</xdr:rowOff>
    </xdr:from>
    <xdr:to>
      <xdr:col>11</xdr:col>
      <xdr:colOff>1200150</xdr:colOff>
      <xdr:row>26</xdr:row>
      <xdr:rowOff>142875</xdr:rowOff>
    </xdr:to>
    <xdr:sp>
      <xdr:nvSpPr>
        <xdr:cNvPr id="3" name="Line 3"/>
        <xdr:cNvSpPr>
          <a:spLocks/>
        </xdr:cNvSpPr>
      </xdr:nvSpPr>
      <xdr:spPr>
        <a:xfrm flipV="1">
          <a:off x="38100" y="4552950"/>
          <a:ext cx="9001125" cy="0"/>
        </a:xfrm>
        <a:prstGeom prst="line">
          <a:avLst/>
        </a:prstGeom>
        <a:noFill/>
        <a:ln w="38100" cmpd="sng">
          <a:solidFill>
            <a:srgbClr val="333399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showGridLines="0" tabSelected="1" zoomScalePageLayoutView="0" workbookViewId="0" topLeftCell="A1">
      <selection activeCell="A4" sqref="A4"/>
    </sheetView>
  </sheetViews>
  <sheetFormatPr defaultColWidth="11.00390625" defaultRowHeight="13.5"/>
  <cols>
    <col min="1" max="1" width="8.625" style="35" customWidth="1"/>
    <col min="2" max="2" width="17.75390625" style="35" customWidth="1"/>
    <col min="3" max="3" width="11.625" style="35" customWidth="1"/>
    <col min="4" max="4" width="5.75390625" style="35" customWidth="1"/>
    <col min="5" max="5" width="14.125" style="40" customWidth="1"/>
    <col min="6" max="6" width="7.50390625" style="40" customWidth="1"/>
    <col min="7" max="11" width="7.50390625" style="35" customWidth="1"/>
    <col min="12" max="12" width="16.125" style="35" customWidth="1"/>
    <col min="13" max="13" width="7.50390625" style="35" customWidth="1"/>
    <col min="14" max="16" width="5.75390625" style="35" customWidth="1"/>
    <col min="17" max="18" width="6.375" style="35" customWidth="1"/>
    <col min="19" max="16384" width="11.00390625" style="35" customWidth="1"/>
  </cols>
  <sheetData>
    <row r="1" spans="1:6" s="2" customFormat="1" ht="14.25">
      <c r="A1" s="45" t="s">
        <v>34</v>
      </c>
      <c r="B1" s="1"/>
      <c r="C1" s="48" t="s">
        <v>62</v>
      </c>
      <c r="E1" s="3"/>
      <c r="F1" s="3"/>
    </row>
    <row r="2" spans="1:6" s="2" customFormat="1" ht="7.5" customHeight="1" thickBot="1">
      <c r="A2" s="45"/>
      <c r="B2" s="1"/>
      <c r="E2" s="3"/>
      <c r="F2" s="3"/>
    </row>
    <row r="3" spans="1:8" s="7" customFormat="1" ht="16.5" thickBot="1">
      <c r="A3" s="2"/>
      <c r="B3" s="4" t="s">
        <v>0</v>
      </c>
      <c r="C3" s="5"/>
      <c r="D3" s="6"/>
      <c r="E3" s="43" t="s">
        <v>3</v>
      </c>
      <c r="F3" s="62">
        <f>(TAN(30*PI()/180)/24000*C6)*C7*(C4-C5)^2*(C4+C5*2)</f>
        <v>1.8706148721743874</v>
      </c>
      <c r="G3" s="63"/>
      <c r="H3" s="12" t="s">
        <v>38</v>
      </c>
    </row>
    <row r="4" spans="2:11" s="7" customFormat="1" ht="15" thickBot="1" thickTop="1">
      <c r="B4" s="8" t="s">
        <v>1</v>
      </c>
      <c r="C4" s="9">
        <v>6</v>
      </c>
      <c r="D4" s="10"/>
      <c r="E4" s="44" t="s">
        <v>58</v>
      </c>
      <c r="F4" s="60">
        <f>0.000104*F3*C9</f>
        <v>0.15563515736490902</v>
      </c>
      <c r="G4" s="61"/>
      <c r="H4" s="12" t="s">
        <v>60</v>
      </c>
      <c r="J4" s="11"/>
      <c r="K4" s="11"/>
    </row>
    <row r="5" spans="2:11" s="7" customFormat="1" ht="13.5">
      <c r="B5" s="8" t="s">
        <v>2</v>
      </c>
      <c r="C5" s="9">
        <v>5</v>
      </c>
      <c r="D5" s="10"/>
      <c r="F5" s="10" t="s">
        <v>42</v>
      </c>
      <c r="J5" s="11"/>
      <c r="K5" s="11"/>
    </row>
    <row r="6" spans="2:11" s="7" customFormat="1" ht="13.5">
      <c r="B6" s="8" t="s">
        <v>64</v>
      </c>
      <c r="C6" s="9">
        <v>3600</v>
      </c>
      <c r="D6" s="7" t="s">
        <v>32</v>
      </c>
      <c r="F6" s="7" t="s">
        <v>43</v>
      </c>
      <c r="I6" s="11"/>
      <c r="J6" s="11"/>
      <c r="K6" s="11"/>
    </row>
    <row r="7" spans="2:11" s="7" customFormat="1" ht="13.5">
      <c r="B7" s="8" t="s">
        <v>66</v>
      </c>
      <c r="C7" s="9">
        <v>1.35</v>
      </c>
      <c r="D7" s="7" t="s">
        <v>35</v>
      </c>
      <c r="I7" s="11"/>
      <c r="J7" s="11"/>
      <c r="K7" s="11"/>
    </row>
    <row r="8" spans="2:10" s="7" customFormat="1" ht="13.5">
      <c r="B8" s="8" t="s">
        <v>71</v>
      </c>
      <c r="C8" s="52">
        <v>30</v>
      </c>
      <c r="D8" s="50"/>
      <c r="F8" s="7" t="s">
        <v>63</v>
      </c>
      <c r="J8" s="11"/>
    </row>
    <row r="9" spans="2:10" s="7" customFormat="1" ht="13.5">
      <c r="B9" s="8" t="s">
        <v>73</v>
      </c>
      <c r="C9" s="9">
        <v>800</v>
      </c>
      <c r="D9" s="10"/>
      <c r="F9" s="7" t="s">
        <v>65</v>
      </c>
      <c r="J9" s="11"/>
    </row>
    <row r="10" spans="5:6" s="7" customFormat="1" ht="13.5">
      <c r="E10" s="13"/>
      <c r="F10" s="7" t="s">
        <v>70</v>
      </c>
    </row>
    <row r="11" spans="1:6" s="7" customFormat="1" ht="13.5">
      <c r="A11" s="12" t="s">
        <v>4</v>
      </c>
      <c r="F11" s="13" t="s">
        <v>69</v>
      </c>
    </row>
    <row r="12" spans="1:6" s="7" customFormat="1" ht="14.25" thickBot="1">
      <c r="A12" s="14" t="s">
        <v>5</v>
      </c>
      <c r="B12" s="14" t="s">
        <v>6</v>
      </c>
      <c r="C12" s="14" t="s">
        <v>7</v>
      </c>
      <c r="F12" s="13" t="s">
        <v>68</v>
      </c>
    </row>
    <row r="13" spans="1:6" s="19" customFormat="1" ht="14.25" thickTop="1">
      <c r="A13" s="46" t="s">
        <v>80</v>
      </c>
      <c r="B13" s="46" t="s">
        <v>48</v>
      </c>
      <c r="C13" s="33">
        <v>5300</v>
      </c>
      <c r="F13" s="7" t="s">
        <v>67</v>
      </c>
    </row>
    <row r="14" spans="1:6" s="19" customFormat="1" ht="13.5">
      <c r="A14" s="17" t="s">
        <v>9</v>
      </c>
      <c r="B14" s="17" t="s">
        <v>49</v>
      </c>
      <c r="C14" s="18">
        <v>3700</v>
      </c>
      <c r="F14" s="7" t="s">
        <v>72</v>
      </c>
    </row>
    <row r="15" spans="1:6" s="19" customFormat="1" ht="15.75">
      <c r="A15" s="20" t="s">
        <v>13</v>
      </c>
      <c r="B15" s="20" t="s">
        <v>50</v>
      </c>
      <c r="C15" s="18">
        <v>3600</v>
      </c>
      <c r="F15" s="7" t="s">
        <v>74</v>
      </c>
    </row>
    <row r="16" spans="1:3" s="19" customFormat="1" ht="13.5">
      <c r="A16" s="20" t="s">
        <v>41</v>
      </c>
      <c r="B16" s="20" t="s">
        <v>51</v>
      </c>
      <c r="C16" s="18">
        <v>3700</v>
      </c>
    </row>
    <row r="17" spans="1:11" s="19" customFormat="1" ht="13.5">
      <c r="A17" s="20" t="s">
        <v>17</v>
      </c>
      <c r="B17" s="20" t="s">
        <v>52</v>
      </c>
      <c r="C17" s="18">
        <v>3900</v>
      </c>
      <c r="E17" s="12" t="s">
        <v>40</v>
      </c>
      <c r="F17" s="12"/>
      <c r="G17" s="7"/>
      <c r="H17" s="7"/>
      <c r="I17" s="7"/>
      <c r="J17" s="7"/>
      <c r="K17" s="7"/>
    </row>
    <row r="18" spans="1:11" s="19" customFormat="1" ht="13.5">
      <c r="A18" s="20" t="s">
        <v>44</v>
      </c>
      <c r="B18" s="20" t="s">
        <v>52</v>
      </c>
      <c r="C18" s="18">
        <v>4000</v>
      </c>
      <c r="E18" s="53" t="s">
        <v>14</v>
      </c>
      <c r="F18" s="15" t="s">
        <v>8</v>
      </c>
      <c r="G18" s="15"/>
      <c r="H18" s="15"/>
      <c r="I18" s="15"/>
      <c r="J18" s="15"/>
      <c r="K18" s="16"/>
    </row>
    <row r="19" spans="1:11" s="19" customFormat="1" ht="13.5">
      <c r="A19" s="20" t="s">
        <v>45</v>
      </c>
      <c r="B19" s="20" t="s">
        <v>53</v>
      </c>
      <c r="C19" s="18">
        <v>3600</v>
      </c>
      <c r="E19" s="54"/>
      <c r="F19" s="56" t="s">
        <v>10</v>
      </c>
      <c r="G19" s="57"/>
      <c r="H19" s="56" t="s">
        <v>11</v>
      </c>
      <c r="I19" s="57"/>
      <c r="J19" s="56" t="s">
        <v>12</v>
      </c>
      <c r="K19" s="57"/>
    </row>
    <row r="20" spans="1:11" s="19" customFormat="1" ht="14.25" thickBot="1">
      <c r="A20" s="20" t="s">
        <v>20</v>
      </c>
      <c r="B20" s="20" t="s">
        <v>54</v>
      </c>
      <c r="C20" s="18">
        <v>4900</v>
      </c>
      <c r="E20" s="55"/>
      <c r="F20" s="21" t="s">
        <v>15</v>
      </c>
      <c r="G20" s="21" t="s">
        <v>16</v>
      </c>
      <c r="H20" s="21" t="s">
        <v>15</v>
      </c>
      <c r="I20" s="21" t="s">
        <v>16</v>
      </c>
      <c r="J20" s="21" t="s">
        <v>15</v>
      </c>
      <c r="K20" s="21" t="s">
        <v>16</v>
      </c>
    </row>
    <row r="21" spans="1:11" s="19" customFormat="1" ht="14.25" thickTop="1">
      <c r="A21" s="20" t="s">
        <v>20</v>
      </c>
      <c r="B21" s="20" t="s">
        <v>55</v>
      </c>
      <c r="C21" s="18">
        <v>5500</v>
      </c>
      <c r="E21" s="22" t="s">
        <v>18</v>
      </c>
      <c r="F21" s="47">
        <v>0.95</v>
      </c>
      <c r="G21" s="47">
        <v>1</v>
      </c>
      <c r="H21" s="47">
        <v>0.8</v>
      </c>
      <c r="I21" s="47">
        <v>1</v>
      </c>
      <c r="J21" s="47">
        <v>0.75</v>
      </c>
      <c r="K21" s="47">
        <v>1</v>
      </c>
    </row>
    <row r="22" spans="1:11" s="19" customFormat="1" ht="13.5">
      <c r="A22" s="20" t="s">
        <v>46</v>
      </c>
      <c r="B22" s="20" t="s">
        <v>56</v>
      </c>
      <c r="C22" s="18">
        <v>4200</v>
      </c>
      <c r="E22" s="22" t="s">
        <v>19</v>
      </c>
      <c r="F22" s="47">
        <v>1.15</v>
      </c>
      <c r="G22" s="47">
        <v>1.25</v>
      </c>
      <c r="H22" s="47">
        <v>1.05</v>
      </c>
      <c r="I22" s="47">
        <v>1.1</v>
      </c>
      <c r="J22" s="47">
        <v>0.85</v>
      </c>
      <c r="K22" s="47"/>
    </row>
    <row r="23" spans="1:11" s="19" customFormat="1" ht="13.5">
      <c r="A23" s="20" t="s">
        <v>81</v>
      </c>
      <c r="B23" s="20" t="s">
        <v>57</v>
      </c>
      <c r="C23" s="18">
        <v>2300</v>
      </c>
      <c r="E23" s="22" t="s">
        <v>21</v>
      </c>
      <c r="F23" s="47">
        <v>0.95</v>
      </c>
      <c r="G23" s="47">
        <v>1.2</v>
      </c>
      <c r="H23" s="47"/>
      <c r="I23" s="47"/>
      <c r="J23" s="47">
        <v>1.2</v>
      </c>
      <c r="K23" s="47"/>
    </row>
    <row r="24" spans="1:11" s="7" customFormat="1" ht="13.5">
      <c r="A24" s="20" t="s">
        <v>47</v>
      </c>
      <c r="B24" s="20" t="s">
        <v>57</v>
      </c>
      <c r="C24" s="18">
        <v>1300</v>
      </c>
      <c r="D24" s="2"/>
      <c r="E24" s="22" t="s">
        <v>22</v>
      </c>
      <c r="F24" s="47">
        <v>1.35</v>
      </c>
      <c r="G24" s="47">
        <v>1.15</v>
      </c>
      <c r="H24" s="47">
        <v>1.25</v>
      </c>
      <c r="I24" s="47">
        <v>1.08</v>
      </c>
      <c r="J24" s="47">
        <v>1.6</v>
      </c>
      <c r="K24" s="47">
        <v>1.1</v>
      </c>
    </row>
    <row r="25" spans="1:11" s="7" customFormat="1" ht="13.5">
      <c r="A25" s="20" t="s">
        <v>24</v>
      </c>
      <c r="B25" s="20" t="s">
        <v>53</v>
      </c>
      <c r="C25" s="18">
        <v>2900</v>
      </c>
      <c r="E25" s="22" t="s">
        <v>23</v>
      </c>
      <c r="F25" s="47">
        <v>1.43</v>
      </c>
      <c r="G25" s="47">
        <v>1.5</v>
      </c>
      <c r="H25" s="47">
        <v>1.3</v>
      </c>
      <c r="I25" s="47">
        <v>1.25</v>
      </c>
      <c r="J25" s="47">
        <v>1.68</v>
      </c>
      <c r="K25" s="47">
        <v>1.12</v>
      </c>
    </row>
    <row r="26" spans="1:11" s="7" customFormat="1" ht="5.25" customHeight="1">
      <c r="A26" s="19"/>
      <c r="B26" s="19"/>
      <c r="C26" s="19"/>
      <c r="E26" s="6"/>
      <c r="F26" s="6"/>
      <c r="I26" s="11"/>
      <c r="J26" s="11"/>
      <c r="K26" s="11"/>
    </row>
    <row r="27" spans="1:12" s="24" customFormat="1" ht="13.5">
      <c r="A27" s="19"/>
      <c r="B27" s="19"/>
      <c r="C27" s="19"/>
      <c r="D27" s="7"/>
      <c r="E27" s="6"/>
      <c r="F27" s="6"/>
      <c r="G27" s="7"/>
      <c r="H27" s="7"/>
      <c r="I27" s="11"/>
      <c r="J27" s="11"/>
      <c r="K27" s="11"/>
      <c r="L27" s="7"/>
    </row>
    <row r="28" spans="1:11" s="24" customFormat="1" ht="6" customHeight="1">
      <c r="A28" s="19"/>
      <c r="B28" s="19"/>
      <c r="C28" s="19"/>
      <c r="I28" s="25"/>
      <c r="J28" s="25"/>
      <c r="K28" s="25"/>
    </row>
    <row r="29" spans="1:12" s="7" customFormat="1" ht="14.25">
      <c r="A29" s="45" t="s">
        <v>33</v>
      </c>
      <c r="B29" s="1"/>
      <c r="C29" s="48" t="s">
        <v>62</v>
      </c>
      <c r="D29" s="24"/>
      <c r="E29" s="24"/>
      <c r="F29" s="24"/>
      <c r="G29" s="24"/>
      <c r="H29" s="24"/>
      <c r="I29" s="27"/>
      <c r="J29" s="27"/>
      <c r="K29" s="27"/>
      <c r="L29" s="24"/>
    </row>
    <row r="30" spans="1:12" s="7" customFormat="1" ht="7.5" customHeight="1" thickBot="1">
      <c r="A30" s="45"/>
      <c r="B30" s="1"/>
      <c r="C30" s="2"/>
      <c r="D30" s="24"/>
      <c r="E30" s="24"/>
      <c r="F30" s="24"/>
      <c r="G30" s="24"/>
      <c r="H30" s="24"/>
      <c r="I30" s="27"/>
      <c r="J30" s="27"/>
      <c r="K30" s="27"/>
      <c r="L30" s="24"/>
    </row>
    <row r="31" spans="2:8" s="7" customFormat="1" ht="17.25" thickBot="1">
      <c r="B31" s="4" t="s">
        <v>0</v>
      </c>
      <c r="C31" s="5"/>
      <c r="D31" s="24"/>
      <c r="E31" s="41" t="s">
        <v>3</v>
      </c>
      <c r="F31" s="58">
        <f>0.098*C35*C33*C34^2</f>
        <v>5.24347138</v>
      </c>
      <c r="G31" s="59"/>
      <c r="H31" s="12" t="s">
        <v>82</v>
      </c>
    </row>
    <row r="32" spans="1:12" s="24" customFormat="1" ht="15" thickBot="1" thickTop="1">
      <c r="A32" s="7"/>
      <c r="B32" s="8" t="s">
        <v>1</v>
      </c>
      <c r="C32" s="23">
        <v>6</v>
      </c>
      <c r="E32" s="42" t="s">
        <v>59</v>
      </c>
      <c r="F32" s="60">
        <f>0.000104*F31*C36</f>
        <v>0.436256818816</v>
      </c>
      <c r="G32" s="61"/>
      <c r="H32" s="12" t="s">
        <v>75</v>
      </c>
      <c r="I32" s="7"/>
      <c r="J32" s="7"/>
      <c r="K32" s="7"/>
      <c r="L32" s="7"/>
    </row>
    <row r="33" spans="2:11" s="24" customFormat="1" ht="13.5">
      <c r="B33" s="26" t="s">
        <v>25</v>
      </c>
      <c r="C33" s="51">
        <f>C32-0.649519*C34</f>
        <v>5.350481</v>
      </c>
      <c r="D33" s="12" t="s">
        <v>61</v>
      </c>
      <c r="E33" s="7"/>
      <c r="F33" s="10" t="s">
        <v>42</v>
      </c>
      <c r="G33" s="7"/>
      <c r="H33" s="28"/>
      <c r="I33" s="25"/>
      <c r="J33" s="25"/>
      <c r="K33" s="25"/>
    </row>
    <row r="34" spans="2:8" s="24" customFormat="1" ht="13.5">
      <c r="B34" s="26" t="s">
        <v>26</v>
      </c>
      <c r="C34" s="23">
        <v>1</v>
      </c>
      <c r="E34" s="7"/>
      <c r="F34" s="7" t="s">
        <v>43</v>
      </c>
      <c r="G34" s="7"/>
      <c r="H34" s="28"/>
    </row>
    <row r="35" spans="2:12" s="7" customFormat="1" ht="13.5">
      <c r="B35" s="8" t="s">
        <v>27</v>
      </c>
      <c r="C35" s="23">
        <v>10</v>
      </c>
      <c r="D35" s="24" t="s">
        <v>39</v>
      </c>
      <c r="E35" s="29"/>
      <c r="F35" s="29"/>
      <c r="G35" s="24"/>
      <c r="H35" s="24"/>
      <c r="I35" s="24"/>
      <c r="J35" s="24"/>
      <c r="K35" s="24"/>
      <c r="L35" s="24"/>
    </row>
    <row r="36" spans="2:6" s="7" customFormat="1" ht="15.75">
      <c r="B36" s="8" t="s">
        <v>37</v>
      </c>
      <c r="C36" s="23">
        <v>800</v>
      </c>
      <c r="E36" s="13"/>
      <c r="F36" s="7" t="s">
        <v>76</v>
      </c>
    </row>
    <row r="37" spans="1:12" ht="13.5">
      <c r="A37" s="24"/>
      <c r="B37" s="24"/>
      <c r="C37" s="24"/>
      <c r="D37" s="7"/>
      <c r="E37" s="31"/>
      <c r="F37" s="7" t="s">
        <v>77</v>
      </c>
      <c r="G37" s="7"/>
      <c r="H37" s="7"/>
      <c r="I37" s="7"/>
      <c r="J37" s="7"/>
      <c r="K37" s="7"/>
      <c r="L37" s="12"/>
    </row>
    <row r="38" spans="1:6" ht="13.5">
      <c r="A38" s="24"/>
      <c r="B38" s="12" t="s">
        <v>28</v>
      </c>
      <c r="C38" s="7"/>
      <c r="E38" s="34"/>
      <c r="F38" s="7" t="s">
        <v>70</v>
      </c>
    </row>
    <row r="39" spans="1:6" ht="16.5">
      <c r="A39" s="7"/>
      <c r="B39" s="30" t="s">
        <v>5</v>
      </c>
      <c r="C39" s="17" t="s">
        <v>27</v>
      </c>
      <c r="E39" s="34"/>
      <c r="F39" s="13" t="s">
        <v>78</v>
      </c>
    </row>
    <row r="40" spans="1:6" ht="13.5">
      <c r="A40" s="7"/>
      <c r="B40" s="32" t="s">
        <v>29</v>
      </c>
      <c r="C40" s="33">
        <v>2</v>
      </c>
      <c r="E40" s="34"/>
      <c r="F40" s="49" t="s">
        <v>79</v>
      </c>
    </row>
    <row r="41" spans="2:6" ht="13.5">
      <c r="B41" s="36" t="s">
        <v>36</v>
      </c>
      <c r="C41" s="37" t="s">
        <v>30</v>
      </c>
      <c r="E41" s="34"/>
      <c r="F41" s="7" t="s">
        <v>72</v>
      </c>
    </row>
    <row r="42" spans="2:6" ht="15.75">
      <c r="B42" s="36" t="s">
        <v>12</v>
      </c>
      <c r="C42" s="37" t="s">
        <v>31</v>
      </c>
      <c r="F42" s="7" t="s">
        <v>74</v>
      </c>
    </row>
    <row r="43" spans="2:3" ht="13.5">
      <c r="B43" s="38" t="s">
        <v>10</v>
      </c>
      <c r="C43" s="39">
        <v>10</v>
      </c>
    </row>
  </sheetData>
  <sheetProtection password="CC11" sheet="1" objects="1" scenarios="1"/>
  <protectedRanges>
    <protectedRange sqref="C34:C36" name="範囲4"/>
    <protectedRange sqref="C32" name="範囲3"/>
    <protectedRange sqref="C4:C7" name="範囲1"/>
    <protectedRange sqref="C9" name="範囲2"/>
  </protectedRanges>
  <mergeCells count="8">
    <mergeCell ref="F32:G32"/>
    <mergeCell ref="F3:G3"/>
    <mergeCell ref="F4:G4"/>
    <mergeCell ref="E18:E20"/>
    <mergeCell ref="H19:I19"/>
    <mergeCell ref="F19:G19"/>
    <mergeCell ref="J19:K19"/>
    <mergeCell ref="F31:G31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Kondoh Mikayo</cp:lastModifiedBy>
  <dcterms:created xsi:type="dcterms:W3CDTF">2009-03-10T08:18:43Z</dcterms:created>
  <dcterms:modified xsi:type="dcterms:W3CDTF">2013-02-27T00:48:48Z</dcterms:modified>
  <cp:category/>
  <cp:version/>
  <cp:contentType/>
  <cp:contentStatus/>
</cp:coreProperties>
</file>